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2"/>
  </bookViews>
  <sheets>
    <sheet name="ממוצע" sheetId="1" r:id="rId1"/>
    <sheet name="נמוך" sheetId="2" r:id="rId2"/>
    <sheet name="גבוה" sheetId="3" r:id="rId3"/>
  </sheets>
  <definedNames/>
  <calcPr fullCalcOnLoad="1"/>
</workbook>
</file>

<file path=xl/sharedStrings.xml><?xml version="1.0" encoding="utf-8"?>
<sst xmlns="http://schemas.openxmlformats.org/spreadsheetml/2006/main" count="90" uniqueCount="30">
  <si>
    <t>0-30 ניקוד</t>
  </si>
  <si>
    <t>ניקוד 31-45</t>
  </si>
  <si>
    <t>ניקוד 60-46</t>
  </si>
  <si>
    <t>העצמת הדימוי האנושי של י-ם</t>
  </si>
  <si>
    <t>המלצה להשקעה</t>
  </si>
  <si>
    <t>קולנוע</t>
  </si>
  <si>
    <t>בינלאומי</t>
  </si>
  <si>
    <t>טלוויזיה</t>
  </si>
  <si>
    <t>הפקה</t>
  </si>
  <si>
    <t>גובה התקציב המופנה לי-ם מעבר להכרחי לעיל</t>
  </si>
  <si>
    <t>יחס החזר כללי</t>
  </si>
  <si>
    <t>יחס הוצאה מול תמיכה</t>
  </si>
  <si>
    <t>השקעה</t>
  </si>
  <si>
    <t>יחס הוצאה</t>
  </si>
  <si>
    <t>יחס החזר</t>
  </si>
  <si>
    <t>מקס'</t>
  </si>
  <si>
    <t>בסיסי</t>
  </si>
  <si>
    <t>הוצאה נוספת</t>
  </si>
  <si>
    <t>שיטת השקעה חדשה יולי 2013</t>
  </si>
  <si>
    <t>נתוני</t>
  </si>
  <si>
    <t>חישוב</t>
  </si>
  <si>
    <t>תמיכת</t>
  </si>
  <si>
    <t>המיזם</t>
  </si>
  <si>
    <t>מחוייבות</t>
  </si>
  <si>
    <t xml:space="preserve">תמיכה בסיסת </t>
  </si>
  <si>
    <t>קריטריונים לחישוב גובה השקה:</t>
  </si>
  <si>
    <t>קולנוע קטן תקציב</t>
  </si>
  <si>
    <t>המלצת מנהל המיזם במידה וינתן</t>
  </si>
  <si>
    <t>אנימציה בינלאומית</t>
  </si>
  <si>
    <t>אנימציה ישראלית</t>
  </si>
</sst>
</file>

<file path=xl/styles.xml><?xml version="1.0" encoding="utf-8"?>
<styleSheet xmlns="http://schemas.openxmlformats.org/spreadsheetml/2006/main">
  <numFmts count="3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[$-40D]dddd\ dd\ mmmm\ yyyy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\-#,##0_ ;_ * &quot;-&quot;??_ ;_ @_ "/>
    <numFmt numFmtId="182" formatCode="[$-409]dddd\,\ mmmm\ dd\,\ yyyy"/>
    <numFmt numFmtId="183" formatCode="[$-409]h:mm:ss\ AM/PM"/>
    <numFmt numFmtId="184" formatCode="_ * #,##0.0_ ;_ * \-#,##0.0_ ;_ * &quot;-&quot;?_ ;_ @_ "/>
    <numFmt numFmtId="185" formatCode="_(* #,##0.0_);_(* \(#,##0.0\);_(* &quot;-&quot;?_);_(@_)"/>
    <numFmt numFmtId="186" formatCode="0.00000"/>
    <numFmt numFmtId="187" formatCode="0.0000"/>
    <numFmt numFmtId="188" formatCode="0.000"/>
    <numFmt numFmtId="189" formatCode="0.0000000"/>
    <numFmt numFmtId="190" formatCode="0.00000000"/>
    <numFmt numFmtId="191" formatCode="0.000000"/>
    <numFmt numFmtId="192" formatCode="0.0%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169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43" fillId="0" borderId="11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172" fontId="43" fillId="0" borderId="13" xfId="33" applyNumberFormat="1" applyFont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172" fontId="43" fillId="33" borderId="13" xfId="33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>
      <alignment horizontal="center"/>
    </xf>
    <xf numFmtId="3" fontId="43" fillId="12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3" fillId="12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right"/>
    </xf>
    <xf numFmtId="172" fontId="43" fillId="34" borderId="10" xfId="33" applyNumberFormat="1" applyFont="1" applyFill="1" applyBorder="1" applyAlignment="1">
      <alignment horizontal="center"/>
    </xf>
    <xf numFmtId="0" fontId="43" fillId="10" borderId="10" xfId="0" applyFont="1" applyFill="1" applyBorder="1" applyAlignment="1">
      <alignment horizontal="right"/>
    </xf>
    <xf numFmtId="172" fontId="43" fillId="12" borderId="10" xfId="33" applyNumberFormat="1" applyFont="1" applyFill="1" applyBorder="1" applyAlignment="1">
      <alignment horizontal="center"/>
    </xf>
    <xf numFmtId="3" fontId="43" fillId="19" borderId="10" xfId="0" applyNumberFormat="1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172" fontId="43" fillId="19" borderId="10" xfId="33" applyNumberFormat="1" applyFont="1" applyFill="1" applyBorder="1" applyAlignment="1">
      <alignment horizontal="center"/>
    </xf>
    <xf numFmtId="172" fontId="43" fillId="19" borderId="10" xfId="0" applyNumberFormat="1" applyFont="1" applyFill="1" applyBorder="1" applyAlignment="1">
      <alignment horizontal="center"/>
    </xf>
    <xf numFmtId="172" fontId="43" fillId="11" borderId="10" xfId="33" applyNumberFormat="1" applyFont="1" applyFill="1" applyBorder="1" applyAlignment="1">
      <alignment/>
    </xf>
    <xf numFmtId="3" fontId="43" fillId="11" borderId="10" xfId="0" applyNumberFormat="1" applyFont="1" applyFill="1" applyBorder="1" applyAlignment="1">
      <alignment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9" fontId="43" fillId="33" borderId="13" xfId="0" applyNumberFormat="1" applyFont="1" applyFill="1" applyBorder="1" applyAlignment="1">
      <alignment horizontal="center"/>
    </xf>
    <xf numFmtId="3" fontId="43" fillId="6" borderId="14" xfId="0" applyNumberFormat="1" applyFont="1" applyFill="1" applyBorder="1" applyAlignment="1">
      <alignment horizontal="center"/>
    </xf>
    <xf numFmtId="0" fontId="43" fillId="6" borderId="14" xfId="0" applyFont="1" applyFill="1" applyBorder="1" applyAlignment="1">
      <alignment horizontal="center"/>
    </xf>
    <xf numFmtId="172" fontId="43" fillId="6" borderId="14" xfId="33" applyNumberFormat="1" applyFont="1" applyFill="1" applyBorder="1" applyAlignment="1">
      <alignment horizontal="center"/>
    </xf>
    <xf numFmtId="3" fontId="43" fillId="33" borderId="13" xfId="0" applyNumberFormat="1" applyFont="1" applyFill="1" applyBorder="1" applyAlignment="1">
      <alignment horizontal="center"/>
    </xf>
    <xf numFmtId="0" fontId="44" fillId="33" borderId="12" xfId="0" applyFont="1" applyFill="1" applyBorder="1" applyAlignment="1">
      <alignment/>
    </xf>
    <xf numFmtId="3" fontId="44" fillId="12" borderId="15" xfId="0" applyNumberFormat="1" applyFont="1" applyFill="1" applyBorder="1" applyAlignment="1">
      <alignment/>
    </xf>
    <xf numFmtId="3" fontId="44" fillId="6" borderId="16" xfId="0" applyNumberFormat="1" applyFont="1" applyFill="1" applyBorder="1" applyAlignment="1">
      <alignment/>
    </xf>
    <xf numFmtId="172" fontId="43" fillId="5" borderId="14" xfId="33" applyNumberFormat="1" applyFont="1" applyFill="1" applyBorder="1" applyAlignment="1">
      <alignment/>
    </xf>
    <xf numFmtId="3" fontId="44" fillId="11" borderId="15" xfId="0" applyNumberFormat="1" applyFont="1" applyFill="1" applyBorder="1" applyAlignment="1">
      <alignment/>
    </xf>
    <xf numFmtId="3" fontId="44" fillId="5" borderId="16" xfId="0" applyNumberFormat="1" applyFont="1" applyFill="1" applyBorder="1" applyAlignment="1">
      <alignment/>
    </xf>
    <xf numFmtId="9" fontId="43" fillId="0" borderId="13" xfId="0" applyNumberFormat="1" applyFont="1" applyBorder="1" applyAlignment="1">
      <alignment horizontal="center"/>
    </xf>
    <xf numFmtId="3" fontId="43" fillId="7" borderId="14" xfId="0" applyNumberFormat="1" applyFont="1" applyFill="1" applyBorder="1" applyAlignment="1">
      <alignment horizontal="center"/>
    </xf>
    <xf numFmtId="0" fontId="43" fillId="7" borderId="14" xfId="0" applyFont="1" applyFill="1" applyBorder="1" applyAlignment="1">
      <alignment horizontal="center"/>
    </xf>
    <xf numFmtId="172" fontId="43" fillId="7" borderId="14" xfId="0" applyNumberFormat="1" applyFont="1" applyFill="1" applyBorder="1" applyAlignment="1">
      <alignment horizontal="center"/>
    </xf>
    <xf numFmtId="171" fontId="43" fillId="0" borderId="13" xfId="33" applyFont="1" applyBorder="1" applyAlignment="1">
      <alignment horizontal="center"/>
    </xf>
    <xf numFmtId="3" fontId="44" fillId="19" borderId="15" xfId="0" applyNumberFormat="1" applyFont="1" applyFill="1" applyBorder="1" applyAlignment="1">
      <alignment/>
    </xf>
    <xf numFmtId="3" fontId="44" fillId="7" borderId="16" xfId="0" applyNumberFormat="1" applyFont="1" applyFill="1" applyBorder="1" applyAlignment="1">
      <alignment/>
    </xf>
    <xf numFmtId="9" fontId="0" fillId="10" borderId="11" xfId="0" applyNumberFormat="1" applyFill="1" applyBorder="1" applyAlignment="1">
      <alignment/>
    </xf>
    <xf numFmtId="0" fontId="43" fillId="0" borderId="11" xfId="0" applyFont="1" applyBorder="1" applyAlignment="1">
      <alignment/>
    </xf>
    <xf numFmtId="9" fontId="43" fillId="1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34" borderId="11" xfId="0" applyFont="1" applyFill="1" applyBorder="1" applyAlignment="1">
      <alignment/>
    </xf>
    <xf numFmtId="3" fontId="43" fillId="16" borderId="14" xfId="0" applyNumberFormat="1" applyFont="1" applyFill="1" applyBorder="1" applyAlignment="1">
      <alignment horizontal="center"/>
    </xf>
    <xf numFmtId="172" fontId="43" fillId="16" borderId="14" xfId="33" applyNumberFormat="1" applyFont="1" applyFill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3" fontId="44" fillId="34" borderId="15" xfId="0" applyNumberFormat="1" applyFont="1" applyFill="1" applyBorder="1" applyAlignment="1">
      <alignment/>
    </xf>
    <xf numFmtId="3" fontId="44" fillId="16" borderId="16" xfId="0" applyNumberFormat="1" applyFont="1" applyFill="1" applyBorder="1" applyAlignment="1">
      <alignment/>
    </xf>
    <xf numFmtId="0" fontId="43" fillId="35" borderId="17" xfId="0" applyFont="1" applyFill="1" applyBorder="1" applyAlignment="1">
      <alignment horizontal="center"/>
    </xf>
    <xf numFmtId="0" fontId="43" fillId="36" borderId="17" xfId="0" applyFont="1" applyFill="1" applyBorder="1" applyAlignment="1">
      <alignment horizontal="center"/>
    </xf>
    <xf numFmtId="0" fontId="43" fillId="37" borderId="17" xfId="0" applyFont="1" applyFill="1" applyBorder="1" applyAlignment="1">
      <alignment horizontal="center"/>
    </xf>
    <xf numFmtId="0" fontId="43" fillId="37" borderId="18" xfId="0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172" fontId="43" fillId="35" borderId="19" xfId="33" applyNumberFormat="1" applyFont="1" applyFill="1" applyBorder="1" applyAlignment="1">
      <alignment horizontal="center"/>
    </xf>
    <xf numFmtId="3" fontId="0" fillId="35" borderId="19" xfId="0" applyNumberFormat="1" applyFill="1" applyBorder="1" applyAlignment="1">
      <alignment horizontal="center"/>
    </xf>
    <xf numFmtId="9" fontId="43" fillId="36" borderId="20" xfId="33" applyNumberFormat="1" applyFont="1" applyFill="1" applyBorder="1" applyAlignment="1">
      <alignment horizontal="center"/>
    </xf>
    <xf numFmtId="9" fontId="0" fillId="36" borderId="20" xfId="0" applyNumberFormat="1" applyFill="1" applyBorder="1" applyAlignment="1">
      <alignment horizontal="center"/>
    </xf>
    <xf numFmtId="174" fontId="43" fillId="37" borderId="21" xfId="33" applyNumberFormat="1" applyFont="1" applyFill="1" applyBorder="1" applyAlignment="1">
      <alignment horizontal="center"/>
    </xf>
    <xf numFmtId="176" fontId="43" fillId="37" borderId="21" xfId="33" applyNumberFormat="1" applyFont="1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44" fillId="33" borderId="12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4" fillId="10" borderId="22" xfId="0" applyFont="1" applyFill="1" applyBorder="1" applyAlignment="1">
      <alignment/>
    </xf>
    <xf numFmtId="0" fontId="0" fillId="10" borderId="11" xfId="0" applyFill="1" applyBorder="1" applyAlignment="1">
      <alignment/>
    </xf>
    <xf numFmtId="0" fontId="43" fillId="10" borderId="10" xfId="0" applyFont="1" applyFill="1" applyBorder="1" applyAlignment="1">
      <alignment/>
    </xf>
    <xf numFmtId="0" fontId="37" fillId="10" borderId="11" xfId="0" applyFont="1" applyFill="1" applyBorder="1" applyAlignment="1">
      <alignment/>
    </xf>
    <xf numFmtId="0" fontId="0" fillId="0" borderId="0" xfId="0" applyBorder="1" applyAlignment="1">
      <alignment/>
    </xf>
    <xf numFmtId="0" fontId="45" fillId="33" borderId="0" xfId="0" applyFont="1" applyFill="1" applyBorder="1" applyAlignment="1">
      <alignment horizontal="right" vertical="top" wrapText="1" readingOrder="2"/>
    </xf>
    <xf numFmtId="0" fontId="37" fillId="33" borderId="0" xfId="0" applyFont="1" applyFill="1" applyBorder="1" applyAlignment="1">
      <alignment horizontal="center"/>
    </xf>
    <xf numFmtId="0" fontId="0" fillId="10" borderId="23" xfId="0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36" borderId="17" xfId="0" applyNumberFormat="1" applyFill="1" applyBorder="1" applyAlignment="1">
      <alignment/>
    </xf>
    <xf numFmtId="3" fontId="43" fillId="38" borderId="10" xfId="0" applyNumberFormat="1" applyFont="1" applyFill="1" applyBorder="1" applyAlignment="1">
      <alignment horizontal="center"/>
    </xf>
    <xf numFmtId="0" fontId="43" fillId="38" borderId="10" xfId="0" applyFont="1" applyFill="1" applyBorder="1" applyAlignment="1">
      <alignment horizontal="center"/>
    </xf>
    <xf numFmtId="172" fontId="43" fillId="38" borderId="10" xfId="33" applyNumberFormat="1" applyFont="1" applyFill="1" applyBorder="1" applyAlignment="1">
      <alignment horizontal="center"/>
    </xf>
    <xf numFmtId="3" fontId="44" fillId="38" borderId="15" xfId="0" applyNumberFormat="1" applyFont="1" applyFill="1" applyBorder="1" applyAlignment="1">
      <alignment/>
    </xf>
    <xf numFmtId="3" fontId="43" fillId="39" borderId="14" xfId="0" applyNumberFormat="1" applyFont="1" applyFill="1" applyBorder="1" applyAlignment="1">
      <alignment horizontal="center"/>
    </xf>
    <xf numFmtId="0" fontId="43" fillId="39" borderId="14" xfId="0" applyFont="1" applyFill="1" applyBorder="1" applyAlignment="1">
      <alignment horizontal="center"/>
    </xf>
    <xf numFmtId="172" fontId="43" fillId="39" borderId="14" xfId="33" applyNumberFormat="1" applyFont="1" applyFill="1" applyBorder="1" applyAlignment="1">
      <alignment horizontal="center"/>
    </xf>
    <xf numFmtId="3" fontId="44" fillId="39" borderId="16" xfId="0" applyNumberFormat="1" applyFont="1" applyFill="1" applyBorder="1" applyAlignment="1">
      <alignment/>
    </xf>
    <xf numFmtId="2" fontId="0" fillId="37" borderId="21" xfId="0" applyNumberFormat="1" applyFill="1" applyBorder="1" applyAlignment="1">
      <alignment horizontal="center"/>
    </xf>
    <xf numFmtId="3" fontId="43" fillId="5" borderId="14" xfId="0" applyNumberFormat="1" applyFont="1" applyFill="1" applyBorder="1" applyAlignment="1">
      <alignment horizontal="center"/>
    </xf>
    <xf numFmtId="0" fontId="37" fillId="10" borderId="10" xfId="0" applyFont="1" applyFill="1" applyBorder="1" applyAlignment="1">
      <alignment/>
    </xf>
    <xf numFmtId="3" fontId="46" fillId="40" borderId="10" xfId="0" applyNumberFormat="1" applyFont="1" applyFill="1" applyBorder="1" applyAlignment="1">
      <alignment horizontal="center"/>
    </xf>
    <xf numFmtId="0" fontId="46" fillId="40" borderId="10" xfId="0" applyFont="1" applyFill="1" applyBorder="1" applyAlignment="1">
      <alignment horizontal="center"/>
    </xf>
    <xf numFmtId="172" fontId="46" fillId="40" borderId="10" xfId="33" applyNumberFormat="1" applyFont="1" applyFill="1" applyBorder="1" applyAlignment="1">
      <alignment horizontal="center"/>
    </xf>
    <xf numFmtId="3" fontId="47" fillId="40" borderId="15" xfId="0" applyNumberFormat="1" applyFont="1" applyFill="1" applyBorder="1" applyAlignment="1">
      <alignment/>
    </xf>
    <xf numFmtId="3" fontId="43" fillId="19" borderId="14" xfId="0" applyNumberFormat="1" applyFont="1" applyFill="1" applyBorder="1" applyAlignment="1">
      <alignment horizontal="center"/>
    </xf>
    <xf numFmtId="172" fontId="43" fillId="19" borderId="14" xfId="33" applyNumberFormat="1" applyFont="1" applyFill="1" applyBorder="1" applyAlignment="1">
      <alignment horizontal="center"/>
    </xf>
    <xf numFmtId="3" fontId="44" fillId="19" borderId="16" xfId="0" applyNumberFormat="1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right"/>
    </xf>
    <xf numFmtId="0" fontId="37" fillId="33" borderId="25" xfId="0" applyFont="1" applyFill="1" applyBorder="1" applyAlignment="1">
      <alignment horizontal="right"/>
    </xf>
    <xf numFmtId="0" fontId="0" fillId="35" borderId="26" xfId="0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7" fillId="34" borderId="27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37" fillId="34" borderId="28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left"/>
    </xf>
    <xf numFmtId="0" fontId="37" fillId="10" borderId="23" xfId="0" applyFont="1" applyFill="1" applyBorder="1" applyAlignment="1">
      <alignment horizontal="left"/>
    </xf>
    <xf numFmtId="0" fontId="37" fillId="10" borderId="22" xfId="0" applyFont="1" applyFill="1" applyBorder="1" applyAlignment="1">
      <alignment horizontal="left"/>
    </xf>
    <xf numFmtId="0" fontId="37" fillId="10" borderId="10" xfId="0" applyFont="1" applyFill="1" applyBorder="1" applyAlignment="1">
      <alignment horizontal="right"/>
    </xf>
    <xf numFmtId="0" fontId="37" fillId="40" borderId="27" xfId="0" applyFont="1" applyFill="1" applyBorder="1" applyAlignment="1">
      <alignment horizontal="center"/>
    </xf>
    <xf numFmtId="0" fontId="37" fillId="40" borderId="23" xfId="0" applyFont="1" applyFill="1" applyBorder="1" applyAlignment="1">
      <alignment horizontal="center"/>
    </xf>
    <xf numFmtId="0" fontId="37" fillId="40" borderId="28" xfId="0" applyFont="1" applyFill="1" applyBorder="1" applyAlignment="1">
      <alignment horizontal="center"/>
    </xf>
    <xf numFmtId="0" fontId="37" fillId="38" borderId="27" xfId="0" applyFont="1" applyFill="1" applyBorder="1" applyAlignment="1">
      <alignment horizontal="center"/>
    </xf>
    <xf numFmtId="0" fontId="37" fillId="38" borderId="23" xfId="0" applyFont="1" applyFill="1" applyBorder="1" applyAlignment="1">
      <alignment horizontal="center"/>
    </xf>
    <xf numFmtId="0" fontId="37" fillId="38" borderId="28" xfId="0" applyFont="1" applyFill="1" applyBorder="1" applyAlignment="1">
      <alignment horizontal="center"/>
    </xf>
    <xf numFmtId="0" fontId="37" fillId="13" borderId="27" xfId="0" applyFont="1" applyFill="1" applyBorder="1" applyAlignment="1">
      <alignment horizontal="center"/>
    </xf>
    <xf numFmtId="0" fontId="37" fillId="13" borderId="23" xfId="0" applyFont="1" applyFill="1" applyBorder="1" applyAlignment="1">
      <alignment horizontal="center"/>
    </xf>
    <xf numFmtId="0" fontId="37" fillId="13" borderId="28" xfId="0" applyFont="1" applyFill="1" applyBorder="1" applyAlignment="1">
      <alignment horizontal="center"/>
    </xf>
    <xf numFmtId="0" fontId="37" fillId="11" borderId="27" xfId="0" applyFont="1" applyFill="1" applyBorder="1" applyAlignment="1">
      <alignment horizontal="center"/>
    </xf>
    <xf numFmtId="0" fontId="37" fillId="11" borderId="23" xfId="0" applyFont="1" applyFill="1" applyBorder="1" applyAlignment="1">
      <alignment horizontal="center"/>
    </xf>
    <xf numFmtId="0" fontId="37" fillId="11" borderId="28" xfId="0" applyFont="1" applyFill="1" applyBorder="1" applyAlignment="1">
      <alignment horizontal="center"/>
    </xf>
    <xf numFmtId="0" fontId="37" fillId="12" borderId="27" xfId="0" applyFont="1" applyFill="1" applyBorder="1" applyAlignment="1">
      <alignment horizontal="center"/>
    </xf>
    <xf numFmtId="0" fontId="37" fillId="12" borderId="23" xfId="0" applyFont="1" applyFill="1" applyBorder="1" applyAlignment="1">
      <alignment horizontal="center"/>
    </xf>
    <xf numFmtId="0" fontId="37" fillId="12" borderId="28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9">
      <selection activeCell="A40" sqref="A1:E40"/>
    </sheetView>
  </sheetViews>
  <sheetFormatPr defaultColWidth="9.140625" defaultRowHeight="15"/>
  <cols>
    <col min="3" max="3" width="8.28125" style="0" customWidth="1"/>
    <col min="4" max="4" width="11.8515625" style="0" customWidth="1"/>
    <col min="5" max="5" width="5.57421875" style="0" customWidth="1"/>
    <col min="6" max="6" width="9.28125" style="0" customWidth="1"/>
    <col min="7" max="7" width="8.00390625" style="0" customWidth="1"/>
    <col min="8" max="8" width="9.00390625" style="0" customWidth="1"/>
    <col min="9" max="9" width="8.00390625" style="0" customWidth="1"/>
    <col min="10" max="10" width="9.421875" style="0" customWidth="1"/>
    <col min="11" max="11" width="7.8515625" style="0" customWidth="1"/>
    <col min="12" max="12" width="9.421875" style="0" customWidth="1"/>
    <col min="13" max="13" width="7.8515625" style="0" customWidth="1"/>
  </cols>
  <sheetData/>
  <sheetProtection/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0">
      <selection activeCell="A38" sqref="A1:E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rightToLeft="1" tabSelected="1" zoomScalePageLayoutView="0" workbookViewId="0" topLeftCell="F1">
      <selection activeCell="O23" sqref="O23"/>
    </sheetView>
  </sheetViews>
  <sheetFormatPr defaultColWidth="9.140625" defaultRowHeight="15"/>
  <cols>
    <col min="1" max="1" width="14.140625" style="0" customWidth="1"/>
    <col min="10" max="10" width="10.421875" style="0" bestFit="1" customWidth="1"/>
    <col min="11" max="11" width="8.140625" style="0" customWidth="1"/>
    <col min="13" max="13" width="10.8515625" style="0" bestFit="1" customWidth="1"/>
    <col min="14" max="14" width="8.421875" style="0" customWidth="1"/>
    <col min="17" max="17" width="10.00390625" style="0" customWidth="1"/>
    <col min="18" max="18" width="10.28125" style="0" customWidth="1"/>
    <col min="19" max="19" width="12.140625" style="0" bestFit="1" customWidth="1"/>
  </cols>
  <sheetData>
    <row r="1" spans="3:6" ht="18">
      <c r="C1" s="104"/>
      <c r="D1" s="104"/>
      <c r="E1" s="104"/>
      <c r="F1" t="s">
        <v>18</v>
      </c>
    </row>
    <row r="2" ht="15" thickBot="1"/>
    <row r="3" spans="5:22" ht="14.25">
      <c r="E3" s="60" t="s">
        <v>12</v>
      </c>
      <c r="F3" s="61" t="s">
        <v>14</v>
      </c>
      <c r="G3" s="59" t="s">
        <v>13</v>
      </c>
      <c r="H3" s="60" t="s">
        <v>12</v>
      </c>
      <c r="I3" s="61" t="s">
        <v>14</v>
      </c>
      <c r="J3" s="59" t="s">
        <v>13</v>
      </c>
      <c r="K3" s="60" t="s">
        <v>12</v>
      </c>
      <c r="L3" s="61" t="s">
        <v>14</v>
      </c>
      <c r="M3" s="59" t="s">
        <v>13</v>
      </c>
      <c r="N3" s="60" t="s">
        <v>12</v>
      </c>
      <c r="O3" s="61" t="s">
        <v>14</v>
      </c>
      <c r="P3" s="59" t="s">
        <v>13</v>
      </c>
      <c r="Q3" s="60" t="s">
        <v>12</v>
      </c>
      <c r="R3" s="61" t="s">
        <v>14</v>
      </c>
      <c r="S3" s="59" t="s">
        <v>13</v>
      </c>
      <c r="T3" s="60" t="s">
        <v>12</v>
      </c>
      <c r="U3" s="61" t="s">
        <v>14</v>
      </c>
      <c r="V3" s="59" t="s">
        <v>13</v>
      </c>
    </row>
    <row r="4" spans="5:22" ht="15" thickBot="1">
      <c r="E4" s="56" t="s">
        <v>15</v>
      </c>
      <c r="F4" s="57" t="s">
        <v>17</v>
      </c>
      <c r="G4" s="58" t="s">
        <v>16</v>
      </c>
      <c r="H4" s="56" t="s">
        <v>15</v>
      </c>
      <c r="I4" s="57" t="s">
        <v>17</v>
      </c>
      <c r="J4" s="58" t="s">
        <v>16</v>
      </c>
      <c r="K4" s="56" t="s">
        <v>15</v>
      </c>
      <c r="L4" s="57" t="s">
        <v>17</v>
      </c>
      <c r="M4" s="58" t="s">
        <v>16</v>
      </c>
      <c r="N4" s="56" t="s">
        <v>15</v>
      </c>
      <c r="O4" s="57" t="s">
        <v>17</v>
      </c>
      <c r="P4" s="58" t="s">
        <v>16</v>
      </c>
      <c r="Q4" s="56" t="s">
        <v>15</v>
      </c>
      <c r="R4" s="57" t="s">
        <v>17</v>
      </c>
      <c r="S4" s="58" t="s">
        <v>16</v>
      </c>
      <c r="T4" s="56" t="s">
        <v>15</v>
      </c>
      <c r="U4" s="57" t="s">
        <v>17</v>
      </c>
      <c r="V4" s="58" t="s">
        <v>16</v>
      </c>
    </row>
    <row r="5" spans="1:22" ht="14.25">
      <c r="A5" s="76"/>
      <c r="B5" s="76"/>
      <c r="C5" s="127"/>
      <c r="D5" s="127"/>
      <c r="E5" s="62">
        <v>1000000</v>
      </c>
      <c r="F5" s="64">
        <v>0.75</v>
      </c>
      <c r="G5" s="66">
        <v>1.3</v>
      </c>
      <c r="H5" s="62">
        <v>1600000</v>
      </c>
      <c r="I5" s="64">
        <v>0.3</v>
      </c>
      <c r="J5" s="66">
        <v>1.5</v>
      </c>
      <c r="K5" s="62">
        <v>500000</v>
      </c>
      <c r="L5" s="64">
        <v>0.25</v>
      </c>
      <c r="M5" s="67">
        <v>2</v>
      </c>
      <c r="N5" s="63">
        <v>500000</v>
      </c>
      <c r="O5" s="65">
        <v>0.25</v>
      </c>
      <c r="P5" s="68">
        <v>1.3</v>
      </c>
      <c r="Q5" s="63">
        <v>4000000</v>
      </c>
      <c r="R5" s="65">
        <v>0.35</v>
      </c>
      <c r="S5" s="90">
        <v>2.86</v>
      </c>
      <c r="T5" s="62">
        <v>1000000</v>
      </c>
      <c r="U5" s="64">
        <v>0.5</v>
      </c>
      <c r="V5" s="66">
        <v>2</v>
      </c>
    </row>
    <row r="6" spans="1:22" ht="15">
      <c r="A6" s="100"/>
      <c r="B6" s="100"/>
      <c r="C6" s="77"/>
      <c r="D6" s="77"/>
      <c r="E6" s="105" t="s">
        <v>5</v>
      </c>
      <c r="F6" s="106"/>
      <c r="G6" s="107"/>
      <c r="H6" s="118" t="s">
        <v>6</v>
      </c>
      <c r="I6" s="119"/>
      <c r="J6" s="120"/>
      <c r="K6" s="121" t="s">
        <v>7</v>
      </c>
      <c r="L6" s="122"/>
      <c r="M6" s="123"/>
      <c r="N6" s="124" t="s">
        <v>26</v>
      </c>
      <c r="O6" s="125"/>
      <c r="P6" s="126"/>
      <c r="Q6" s="115" t="s">
        <v>28</v>
      </c>
      <c r="R6" s="116"/>
      <c r="S6" s="117"/>
      <c r="T6" s="112" t="s">
        <v>29</v>
      </c>
      <c r="U6" s="113"/>
      <c r="V6" s="114"/>
    </row>
    <row r="7" spans="1:22" ht="15">
      <c r="A7" s="78"/>
      <c r="B7" s="78"/>
      <c r="C7" s="77"/>
      <c r="D7" s="77"/>
      <c r="E7" s="26" t="s">
        <v>19</v>
      </c>
      <c r="F7" s="8" t="s">
        <v>21</v>
      </c>
      <c r="G7" s="27" t="s">
        <v>23</v>
      </c>
      <c r="H7" s="26" t="s">
        <v>19</v>
      </c>
      <c r="I7" s="8" t="s">
        <v>21</v>
      </c>
      <c r="J7" s="27" t="s">
        <v>23</v>
      </c>
      <c r="K7" s="26" t="s">
        <v>19</v>
      </c>
      <c r="L7" s="8" t="s">
        <v>21</v>
      </c>
      <c r="M7" s="27" t="s">
        <v>23</v>
      </c>
      <c r="N7" s="26" t="s">
        <v>19</v>
      </c>
      <c r="O7" s="8" t="s">
        <v>21</v>
      </c>
      <c r="P7" s="27" t="s">
        <v>23</v>
      </c>
      <c r="Q7" s="26" t="s">
        <v>19</v>
      </c>
      <c r="R7" s="8" t="s">
        <v>21</v>
      </c>
      <c r="S7" s="27" t="s">
        <v>23</v>
      </c>
      <c r="T7" s="26" t="s">
        <v>19</v>
      </c>
      <c r="U7" s="8" t="s">
        <v>21</v>
      </c>
      <c r="V7" s="27" t="s">
        <v>23</v>
      </c>
    </row>
    <row r="8" spans="1:22" ht="15">
      <c r="A8" s="101" t="s">
        <v>25</v>
      </c>
      <c r="B8" s="102"/>
      <c r="C8" s="102"/>
      <c r="D8" s="102"/>
      <c r="E8" s="26" t="s">
        <v>20</v>
      </c>
      <c r="F8" s="8" t="s">
        <v>22</v>
      </c>
      <c r="G8" s="27" t="s">
        <v>8</v>
      </c>
      <c r="H8" s="26" t="s">
        <v>20</v>
      </c>
      <c r="I8" s="8" t="s">
        <v>22</v>
      </c>
      <c r="J8" s="27" t="s">
        <v>8</v>
      </c>
      <c r="K8" s="26" t="s">
        <v>20</v>
      </c>
      <c r="L8" s="8" t="s">
        <v>22</v>
      </c>
      <c r="M8" s="27" t="s">
        <v>8</v>
      </c>
      <c r="N8" s="26" t="s">
        <v>20</v>
      </c>
      <c r="O8" s="8" t="s">
        <v>22</v>
      </c>
      <c r="P8" s="27" t="s">
        <v>8</v>
      </c>
      <c r="Q8" s="26" t="s">
        <v>20</v>
      </c>
      <c r="R8" s="8" t="s">
        <v>22</v>
      </c>
      <c r="S8" s="27" t="s">
        <v>8</v>
      </c>
      <c r="T8" s="26" t="s">
        <v>20</v>
      </c>
      <c r="U8" s="8" t="s">
        <v>22</v>
      </c>
      <c r="V8" s="27" t="s">
        <v>8</v>
      </c>
    </row>
    <row r="9" spans="1:22" ht="15">
      <c r="A9" s="108" t="s">
        <v>24</v>
      </c>
      <c r="B9" s="109"/>
      <c r="C9" s="110"/>
      <c r="D9" s="46">
        <v>0.5</v>
      </c>
      <c r="E9" s="4"/>
      <c r="F9" s="10">
        <f>SUM(D9)*E5</f>
        <v>500000</v>
      </c>
      <c r="G9" s="51">
        <f>SUM(F9)*G5</f>
        <v>650000</v>
      </c>
      <c r="H9" s="39">
        <v>0.5</v>
      </c>
      <c r="I9" s="20">
        <f>IF(H9&lt;50%,H9/50%*800000,800000)</f>
        <v>800000</v>
      </c>
      <c r="J9" s="40">
        <f>SUM(I9)*J5</f>
        <v>1200000</v>
      </c>
      <c r="K9" s="6"/>
      <c r="L9" s="24">
        <f>SUM(K5)*D9</f>
        <v>250000</v>
      </c>
      <c r="M9" s="36">
        <v>500000</v>
      </c>
      <c r="N9" s="28"/>
      <c r="O9" s="11">
        <f>SUM(N5)*D9</f>
        <v>250000</v>
      </c>
      <c r="P9" s="29">
        <f>SUM(O9)*P5</f>
        <v>325000</v>
      </c>
      <c r="Q9" s="28"/>
      <c r="R9" s="82"/>
      <c r="S9" s="86">
        <f>SUM(R9)*S5</f>
        <v>0</v>
      </c>
      <c r="T9" s="4"/>
      <c r="U9" s="93">
        <f>SUM(S9)*T5</f>
        <v>0</v>
      </c>
      <c r="V9" s="97">
        <f>SUM(U9)*V5</f>
        <v>0</v>
      </c>
    </row>
    <row r="10" spans="1:22" ht="14.25">
      <c r="A10" s="12"/>
      <c r="B10" s="12"/>
      <c r="C10" s="13"/>
      <c r="D10" s="47"/>
      <c r="E10" s="4"/>
      <c r="F10" s="14"/>
      <c r="G10" s="51">
        <f>SUM(F10)*1.3</f>
        <v>0</v>
      </c>
      <c r="H10" s="4"/>
      <c r="I10" s="21"/>
      <c r="J10" s="40">
        <f>SUM(I10)*1.3</f>
        <v>0</v>
      </c>
      <c r="K10" s="6"/>
      <c r="L10" s="24"/>
      <c r="M10" s="36">
        <f>SUM(L10)*1.3</f>
        <v>0</v>
      </c>
      <c r="N10" s="6"/>
      <c r="O10" s="15"/>
      <c r="P10" s="29">
        <f>SUM(O10)*1.3</f>
        <v>0</v>
      </c>
      <c r="Q10" s="6"/>
      <c r="R10" s="83"/>
      <c r="S10" s="86">
        <f>SUM(R10)*1.3</f>
        <v>0</v>
      </c>
      <c r="T10" s="4"/>
      <c r="U10" s="94"/>
      <c r="V10" s="97">
        <f>SUM(U10)*1.3</f>
        <v>0</v>
      </c>
    </row>
    <row r="11" spans="1:22" ht="15">
      <c r="A11" s="111" t="s">
        <v>3</v>
      </c>
      <c r="B11" s="111"/>
      <c r="C11" s="16" t="s">
        <v>0</v>
      </c>
      <c r="D11" s="2">
        <v>0</v>
      </c>
      <c r="E11" s="4"/>
      <c r="F11" s="17"/>
      <c r="G11" s="51">
        <f>SUM(F11)*1.3</f>
        <v>0</v>
      </c>
      <c r="H11" s="4"/>
      <c r="I11" s="21"/>
      <c r="J11" s="40">
        <f>SUM(I11)*1.3</f>
        <v>0</v>
      </c>
      <c r="K11" s="6"/>
      <c r="L11" s="24"/>
      <c r="M11" s="36">
        <f>SUM(L11)*1.3</f>
        <v>0</v>
      </c>
      <c r="N11" s="6"/>
      <c r="O11" s="15"/>
      <c r="P11" s="29">
        <f>SUM(O11)*1.3</f>
        <v>0</v>
      </c>
      <c r="Q11" s="6"/>
      <c r="R11" s="83"/>
      <c r="S11" s="86">
        <f>SUM(R11)*1.3</f>
        <v>0</v>
      </c>
      <c r="T11" s="4"/>
      <c r="U11" s="95"/>
      <c r="V11" s="97">
        <f>SUM(U11)*1.3</f>
        <v>0</v>
      </c>
    </row>
    <row r="12" spans="1:22" ht="14.25">
      <c r="A12" s="12"/>
      <c r="B12" s="12"/>
      <c r="C12" s="16" t="s">
        <v>1</v>
      </c>
      <c r="D12" s="2">
        <v>0.05</v>
      </c>
      <c r="E12" s="4"/>
      <c r="F12" s="17"/>
      <c r="G12" s="51">
        <f>SUM(F12)*1.3</f>
        <v>0</v>
      </c>
      <c r="H12" s="4"/>
      <c r="I12" s="22"/>
      <c r="J12" s="40">
        <f>SUM(I12)*1.3</f>
        <v>0</v>
      </c>
      <c r="K12" s="6"/>
      <c r="L12" s="24"/>
      <c r="M12" s="36">
        <f>SUM(L12)*1.3</f>
        <v>0</v>
      </c>
      <c r="N12" s="6"/>
      <c r="O12" s="15"/>
      <c r="P12" s="29">
        <f>SUM(O12)*1.3</f>
        <v>0</v>
      </c>
      <c r="Q12" s="6"/>
      <c r="R12" s="83"/>
      <c r="S12" s="86">
        <f>SUM(R12)*1.3</f>
        <v>0</v>
      </c>
      <c r="T12" s="4"/>
      <c r="U12" s="95"/>
      <c r="V12" s="97">
        <f>SUM(U12)*1.3</f>
        <v>0</v>
      </c>
    </row>
    <row r="13" spans="1:22" ht="14.25">
      <c r="A13" s="12"/>
      <c r="B13" s="12"/>
      <c r="C13" s="18" t="s">
        <v>2</v>
      </c>
      <c r="D13" s="48">
        <v>0.1</v>
      </c>
      <c r="E13" s="4">
        <v>49</v>
      </c>
      <c r="F13" s="17">
        <f>SUM(D13)*E5</f>
        <v>100000</v>
      </c>
      <c r="G13" s="51">
        <f>SUM(F13)</f>
        <v>100000</v>
      </c>
      <c r="H13" s="4">
        <v>49</v>
      </c>
      <c r="I13" s="23">
        <f>SUM(D13)*H5</f>
        <v>160000</v>
      </c>
      <c r="J13" s="40">
        <f>SUM(I13)</f>
        <v>160000</v>
      </c>
      <c r="K13" s="6">
        <v>49</v>
      </c>
      <c r="L13" s="24">
        <f>SUM(D13)*K5</f>
        <v>50000</v>
      </c>
      <c r="M13" s="36">
        <f>SUM(L13)</f>
        <v>50000</v>
      </c>
      <c r="N13" s="6">
        <v>49</v>
      </c>
      <c r="O13" s="11">
        <f>SUM(D13)*N5</f>
        <v>50000</v>
      </c>
      <c r="P13" s="29">
        <f>SUM(O13)</f>
        <v>50000</v>
      </c>
      <c r="Q13" s="6"/>
      <c r="R13" s="82"/>
      <c r="S13" s="86">
        <f>SUM(R13)</f>
        <v>0</v>
      </c>
      <c r="T13" s="4"/>
      <c r="U13" s="95">
        <f>SUM(S13)*T5</f>
        <v>0</v>
      </c>
      <c r="V13" s="97">
        <f>SUM(U13)</f>
        <v>0</v>
      </c>
    </row>
    <row r="14" spans="1:22" ht="14.25">
      <c r="A14" s="12"/>
      <c r="B14" s="12"/>
      <c r="C14" s="13"/>
      <c r="D14" s="47"/>
      <c r="E14" s="4"/>
      <c r="F14" s="17"/>
      <c r="G14" s="52"/>
      <c r="H14" s="4"/>
      <c r="I14" s="21"/>
      <c r="J14" s="41"/>
      <c r="K14" s="6"/>
      <c r="L14" s="24"/>
      <c r="M14" s="36"/>
      <c r="N14" s="6"/>
      <c r="O14" s="15"/>
      <c r="P14" s="30"/>
      <c r="Q14" s="6"/>
      <c r="R14" s="83"/>
      <c r="S14" s="87"/>
      <c r="T14" s="4"/>
      <c r="U14" s="95"/>
      <c r="V14" s="98"/>
    </row>
    <row r="15" spans="1:22" ht="15">
      <c r="A15" s="75" t="s">
        <v>9</v>
      </c>
      <c r="B15" s="72"/>
      <c r="C15" s="73"/>
      <c r="D15" s="79"/>
      <c r="E15" s="53">
        <v>400000</v>
      </c>
      <c r="F15" s="17">
        <f>SUM(E15)*F5</f>
        <v>300000</v>
      </c>
      <c r="G15" s="52">
        <f>SUM(E15)</f>
        <v>400000</v>
      </c>
      <c r="H15" s="5">
        <v>1600000</v>
      </c>
      <c r="I15" s="23">
        <f>SUM(H15)*I5</f>
        <v>480000</v>
      </c>
      <c r="J15" s="42">
        <f>SUM(H15)</f>
        <v>1600000</v>
      </c>
      <c r="K15" s="7">
        <v>600000</v>
      </c>
      <c r="L15" s="24">
        <f>SUM(K15)*L5</f>
        <v>150000</v>
      </c>
      <c r="M15" s="36">
        <v>600000</v>
      </c>
      <c r="N15" s="7">
        <v>600000</v>
      </c>
      <c r="O15" s="19">
        <f>SUM(N15)*O5</f>
        <v>150000</v>
      </c>
      <c r="P15" s="31">
        <f>SUM(N15)</f>
        <v>600000</v>
      </c>
      <c r="Q15" s="7">
        <v>11428572</v>
      </c>
      <c r="R15" s="84">
        <f>SUM(Q15)*R5</f>
        <v>4000000.1999999997</v>
      </c>
      <c r="S15" s="88">
        <f>SUM(Q15)</f>
        <v>11428572</v>
      </c>
      <c r="T15" s="53">
        <v>2000000</v>
      </c>
      <c r="U15" s="95">
        <f>SUM(T15)*U5</f>
        <v>1000000</v>
      </c>
      <c r="V15" s="98">
        <f>SUM(T15)</f>
        <v>2000000</v>
      </c>
    </row>
    <row r="16" spans="1:22" ht="14.25">
      <c r="A16" s="12"/>
      <c r="B16" s="12"/>
      <c r="C16" s="1"/>
      <c r="D16" s="49"/>
      <c r="E16" s="4"/>
      <c r="F16" s="17">
        <f>SUM(E16)*D16</f>
        <v>0</v>
      </c>
      <c r="G16" s="52"/>
      <c r="H16" s="43"/>
      <c r="I16" s="23">
        <f>SUM(H16)*D16</f>
        <v>0</v>
      </c>
      <c r="J16" s="42"/>
      <c r="K16" s="6"/>
      <c r="L16" s="24">
        <f>SUM(K16)*D16</f>
        <v>0</v>
      </c>
      <c r="M16" s="36"/>
      <c r="N16" s="32"/>
      <c r="O16" s="11"/>
      <c r="P16" s="29"/>
      <c r="Q16" s="32"/>
      <c r="R16" s="82"/>
      <c r="S16" s="86"/>
      <c r="T16" s="4"/>
      <c r="U16" s="95">
        <f>SUM(T16)*S16</f>
        <v>0</v>
      </c>
      <c r="V16" s="98"/>
    </row>
    <row r="17" spans="1:22" ht="15">
      <c r="A17" s="92" t="s">
        <v>27</v>
      </c>
      <c r="B17" s="92"/>
      <c r="C17" s="74"/>
      <c r="D17" s="48">
        <v>0.1</v>
      </c>
      <c r="E17" s="4"/>
      <c r="F17" s="17">
        <f>SUM(E5*D17)</f>
        <v>100000</v>
      </c>
      <c r="G17" s="52">
        <v>0</v>
      </c>
      <c r="H17" s="43"/>
      <c r="I17" s="23">
        <f>SUM(H5)*D17</f>
        <v>160000</v>
      </c>
      <c r="J17" s="41">
        <v>0</v>
      </c>
      <c r="K17" s="6"/>
      <c r="L17" s="25">
        <f>SUM(K5*D17)</f>
        <v>50000</v>
      </c>
      <c r="M17" s="91">
        <v>0</v>
      </c>
      <c r="N17" s="6"/>
      <c r="O17" s="11">
        <f>SUM(N5*D17)</f>
        <v>50000</v>
      </c>
      <c r="P17" s="29">
        <v>0</v>
      </c>
      <c r="Q17" s="6"/>
      <c r="R17" s="82"/>
      <c r="S17" s="86">
        <f>SUM(R17*2)</f>
        <v>0</v>
      </c>
      <c r="T17" s="4"/>
      <c r="U17" s="95">
        <f>SUM(T5*S17)</f>
        <v>0</v>
      </c>
      <c r="V17" s="98">
        <v>0</v>
      </c>
    </row>
    <row r="18" spans="1:22" ht="15.75" thickBot="1">
      <c r="A18" s="9" t="s">
        <v>4</v>
      </c>
      <c r="B18" s="9"/>
      <c r="C18" s="9"/>
      <c r="D18" s="50"/>
      <c r="E18" s="3"/>
      <c r="F18" s="54">
        <f>SUM(F9:F17)</f>
        <v>1000000</v>
      </c>
      <c r="G18" s="55">
        <f>SUM(G9:G17)</f>
        <v>1150000</v>
      </c>
      <c r="H18" s="3"/>
      <c r="I18" s="44">
        <f>SUM(I9:I17)</f>
        <v>1600000</v>
      </c>
      <c r="J18" s="45">
        <f>SUM(J9:J17)</f>
        <v>2960000</v>
      </c>
      <c r="K18" s="69"/>
      <c r="L18" s="37">
        <f>SUM(L9:L17)</f>
        <v>500000</v>
      </c>
      <c r="M18" s="38">
        <f>SUM(M9:M17)</f>
        <v>1150000</v>
      </c>
      <c r="N18" s="33"/>
      <c r="O18" s="34">
        <f>SUM(O9:O17)</f>
        <v>500000</v>
      </c>
      <c r="P18" s="35">
        <f>SUM(P9:P17)</f>
        <v>975000</v>
      </c>
      <c r="Q18" s="33"/>
      <c r="R18" s="85">
        <f>SUM(R9:R17)</f>
        <v>4000000.1999999997</v>
      </c>
      <c r="S18" s="89">
        <f>SUM(S9:S17)</f>
        <v>11428572</v>
      </c>
      <c r="T18" s="3"/>
      <c r="U18" s="96">
        <f>SUM(U9:U17)</f>
        <v>1000000</v>
      </c>
      <c r="V18" s="99">
        <f>SUM(V9:V17)</f>
        <v>2000000</v>
      </c>
    </row>
    <row r="19" spans="3:22" ht="14.25">
      <c r="C19" s="103" t="s">
        <v>10</v>
      </c>
      <c r="D19" s="103"/>
      <c r="E19" s="70"/>
      <c r="F19" s="70"/>
      <c r="G19" s="80">
        <f>SUM(F18)/G18</f>
        <v>0.8695652173913043</v>
      </c>
      <c r="H19" s="70"/>
      <c r="I19" s="70"/>
      <c r="J19" s="80">
        <f>SUM(I18)/J18</f>
        <v>0.5405405405405406</v>
      </c>
      <c r="K19" s="70"/>
      <c r="L19" s="70"/>
      <c r="M19" s="80">
        <f>SUM(L18)/M18</f>
        <v>0.43478260869565216</v>
      </c>
      <c r="N19" s="70"/>
      <c r="O19" s="70"/>
      <c r="P19" s="80">
        <f>SUM(O18)/P18</f>
        <v>0.5128205128205128</v>
      </c>
      <c r="Q19" s="70"/>
      <c r="R19" s="70"/>
      <c r="S19" s="80">
        <f>SUM(R18)/S18</f>
        <v>0.35</v>
      </c>
      <c r="T19" s="70"/>
      <c r="U19" s="70"/>
      <c r="V19" s="80">
        <f>SUM(U18)/V18</f>
        <v>0.5</v>
      </c>
    </row>
    <row r="20" spans="3:22" ht="15" thickBot="1">
      <c r="C20" s="71" t="s">
        <v>11</v>
      </c>
      <c r="D20" s="71"/>
      <c r="E20" s="71"/>
      <c r="F20" s="71"/>
      <c r="G20" s="81">
        <f>SUM(G18)/F18</f>
        <v>1.15</v>
      </c>
      <c r="H20" s="71"/>
      <c r="I20" s="71"/>
      <c r="J20" s="81">
        <f>SUM(J18)/I18</f>
        <v>1.85</v>
      </c>
      <c r="K20" s="71"/>
      <c r="L20" s="71"/>
      <c r="M20" s="81">
        <f>SUM(M18)/L18</f>
        <v>2.3</v>
      </c>
      <c r="N20" s="71"/>
      <c r="O20" s="71"/>
      <c r="P20" s="81">
        <f>SUM(P18)/O18</f>
        <v>1.95</v>
      </c>
      <c r="Q20" s="71"/>
      <c r="R20" s="71"/>
      <c r="S20" s="81">
        <f>SUM(S18)/R18</f>
        <v>2.857142857142857</v>
      </c>
      <c r="T20" s="71"/>
      <c r="U20" s="71"/>
      <c r="V20" s="81">
        <f>SUM(V18)/U18</f>
        <v>2</v>
      </c>
    </row>
  </sheetData>
  <sheetProtection/>
  <mergeCells count="13">
    <mergeCell ref="T6:V6"/>
    <mergeCell ref="Q6:S6"/>
    <mergeCell ref="H6:J6"/>
    <mergeCell ref="K6:M6"/>
    <mergeCell ref="N6:P6"/>
    <mergeCell ref="C5:D5"/>
    <mergeCell ref="A6:B6"/>
    <mergeCell ref="A8:D8"/>
    <mergeCell ref="C19:D19"/>
    <mergeCell ref="C1:E1"/>
    <mergeCell ref="E6:G6"/>
    <mergeCell ref="A9:C9"/>
    <mergeCell ref="A11:B11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2006-09-13T11:28:12Z</dcterms:created>
  <dcterms:modified xsi:type="dcterms:W3CDTF">2016-04-20T08:29:49Z</dcterms:modified>
  <cp:category/>
  <cp:version/>
  <cp:contentType/>
  <cp:contentStatus/>
</cp:coreProperties>
</file>